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G:\HBA\Spartanburg Regional\Program Guidelines\"/>
    </mc:Choice>
  </mc:AlternateContent>
  <xr:revisionPtr revIDLastSave="0" documentId="13_ncr:1_{1AF7EADE-E807-482D-97EA-BCB7B317BD4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B7" i="1"/>
  <c r="E10" i="1" l="1"/>
  <c r="D10" i="1" s="1"/>
  <c r="H10" i="1"/>
  <c r="F10" i="1"/>
  <c r="G10" i="1"/>
  <c r="I10" i="1"/>
  <c r="B10" i="1"/>
  <c r="C10" i="1"/>
  <c r="D8" i="1" l="1"/>
  <c r="B8" i="1"/>
  <c r="F8" i="1"/>
  <c r="C8" i="1"/>
  <c r="E9" i="1"/>
  <c r="I9" i="1" s="1"/>
  <c r="D9" i="1" l="1"/>
  <c r="I8" i="1"/>
  <c r="H8" i="1"/>
  <c r="G8" i="1"/>
  <c r="I7" i="1"/>
  <c r="H7" i="1"/>
  <c r="C7" i="1"/>
  <c r="G7" i="1"/>
  <c r="F9" i="1" l="1"/>
  <c r="B9" i="1"/>
  <c r="G9" i="1"/>
  <c r="F7" i="1"/>
  <c r="D7" i="1"/>
  <c r="C9" i="1"/>
  <c r="H9" i="1"/>
</calcChain>
</file>

<file path=xl/sharedStrings.xml><?xml version="1.0" encoding="utf-8"?>
<sst xmlns="http://schemas.openxmlformats.org/spreadsheetml/2006/main" count="11" uniqueCount="11">
  <si>
    <t>80%*</t>
  </si>
  <si>
    <t>50%*</t>
  </si>
  <si>
    <t>30%*</t>
  </si>
  <si>
    <t>90%**</t>
  </si>
  <si>
    <t>100%**</t>
  </si>
  <si>
    <t>120%**</t>
  </si>
  <si>
    <t>* HUD published income limit</t>
  </si>
  <si>
    <t>**Calculated based on the HUD Median Income, which is assigned to a family of four at 100% AMI.  The 1-person family income limit is 70% of the 4-person income limit. The 2-person family income limit is 80% of the 4-person income limit, the 3-person family income limit is 90% of the 4-person income limit, the 5-person income limit is 108% of the 4-person income limit, the 6-person family income limit is 116% of the 4-person income limit, the 7-person family income limit is 124% of the 4-person income limit, and the 8-person family income limit is 132% of the 4-person income limit.  All limits are rounded up to the nearest $50.</t>
  </si>
  <si>
    <t>Household Size</t>
  </si>
  <si>
    <t>% Area Median Income</t>
  </si>
  <si>
    <t>2022 Area Median Income for Spartanburg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</si>
</sst>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B5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9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5" fillId="0" borderId="1" xfId="0" applyNumberFormat="1" applyFont="1" applyBorder="1"/>
    <xf numFmtId="9" fontId="1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/>
    <xf numFmtId="0" fontId="0" fillId="0" borderId="0" xfId="0" applyFill="1"/>
    <xf numFmtId="9" fontId="1" fillId="0" borderId="1" xfId="0" applyNumberFormat="1" applyFont="1" applyBorder="1"/>
    <xf numFmtId="9" fontId="0" fillId="0" borderId="0" xfId="0" applyNumberFormat="1" applyAlignment="1">
      <alignment horizontal="left" wrapText="1"/>
    </xf>
    <xf numFmtId="0" fontId="4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B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E8" sqref="E8"/>
    </sheetView>
  </sheetViews>
  <sheetFormatPr defaultRowHeight="15" x14ac:dyDescent="0.25"/>
  <cols>
    <col min="1" max="1" width="14.28515625" customWidth="1"/>
    <col min="2" max="9" width="10.7109375" customWidth="1"/>
  </cols>
  <sheetData>
    <row r="1" spans="1:12" ht="18.75" x14ac:dyDescent="0.3">
      <c r="A1" s="15" t="s">
        <v>10</v>
      </c>
      <c r="B1" s="15"/>
      <c r="C1" s="15"/>
      <c r="D1" s="15"/>
      <c r="E1" s="15"/>
      <c r="F1" s="15"/>
      <c r="G1" s="15"/>
      <c r="H1" s="15"/>
      <c r="I1" s="15"/>
    </row>
    <row r="2" spans="1:12" ht="18.75" x14ac:dyDescent="0.3">
      <c r="A2" s="5"/>
      <c r="B2" s="16" t="s">
        <v>8</v>
      </c>
      <c r="C2" s="16"/>
      <c r="D2" s="16"/>
      <c r="E2" s="16"/>
      <c r="F2" s="16"/>
      <c r="G2" s="16"/>
      <c r="H2" s="16"/>
      <c r="I2" s="16"/>
    </row>
    <row r="3" spans="1:12" ht="27.75" customHeight="1" x14ac:dyDescent="0.25">
      <c r="A3" s="6" t="s">
        <v>9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</row>
    <row r="4" spans="1:12" x14ac:dyDescent="0.25">
      <c r="A4" s="7" t="s">
        <v>2</v>
      </c>
      <c r="B4" s="3">
        <v>15700</v>
      </c>
      <c r="C4" s="3">
        <v>18310</v>
      </c>
      <c r="D4" s="3">
        <v>23030</v>
      </c>
      <c r="E4" s="3">
        <v>27750</v>
      </c>
      <c r="F4" s="3">
        <v>32470</v>
      </c>
      <c r="G4" s="3">
        <v>37190</v>
      </c>
      <c r="H4" s="3">
        <v>41910</v>
      </c>
      <c r="I4" s="3">
        <v>46630</v>
      </c>
    </row>
    <row r="5" spans="1:12" x14ac:dyDescent="0.25">
      <c r="A5" s="7" t="s">
        <v>1</v>
      </c>
      <c r="B5" s="3">
        <v>26150</v>
      </c>
      <c r="C5" s="3">
        <v>29900</v>
      </c>
      <c r="D5" s="3">
        <v>33650</v>
      </c>
      <c r="E5" s="3">
        <v>37350</v>
      </c>
      <c r="F5" s="3">
        <v>40350</v>
      </c>
      <c r="G5" s="3">
        <v>43350</v>
      </c>
      <c r="H5" s="3">
        <v>46350</v>
      </c>
      <c r="I5" s="3">
        <v>49350</v>
      </c>
    </row>
    <row r="6" spans="1:12" s="12" customFormat="1" x14ac:dyDescent="0.25">
      <c r="A6" s="10" t="s">
        <v>0</v>
      </c>
      <c r="B6" s="11">
        <v>41850</v>
      </c>
      <c r="C6" s="11">
        <v>47800</v>
      </c>
      <c r="D6" s="11">
        <v>53800</v>
      </c>
      <c r="E6" s="11">
        <v>59750</v>
      </c>
      <c r="F6" s="11">
        <v>64550</v>
      </c>
      <c r="G6" s="11">
        <v>69350</v>
      </c>
      <c r="H6" s="11">
        <v>74100</v>
      </c>
      <c r="I6" s="11">
        <v>78900</v>
      </c>
    </row>
    <row r="7" spans="1:12" x14ac:dyDescent="0.25">
      <c r="A7" s="7" t="s">
        <v>3</v>
      </c>
      <c r="B7" s="3">
        <f>CEILING($E7*0.7,50)</f>
        <v>47100</v>
      </c>
      <c r="C7" s="3">
        <f>CEILING($E7*0.8,50)</f>
        <v>53800</v>
      </c>
      <c r="D7" s="3">
        <f>CEILING($E7*0.9,50)</f>
        <v>60550</v>
      </c>
      <c r="E7" s="3">
        <f>E8*0.9+10</f>
        <v>67240</v>
      </c>
      <c r="F7" s="3">
        <f>CEILING($E7*1.08,50)</f>
        <v>72650</v>
      </c>
      <c r="G7" s="3">
        <f>CEILING($E7*1.16,50)</f>
        <v>78000</v>
      </c>
      <c r="H7" s="3">
        <f>CEILING($E7*1.24,50)</f>
        <v>83400</v>
      </c>
      <c r="I7" s="3">
        <f>CEILING($E7*1.32,50)</f>
        <v>88800</v>
      </c>
    </row>
    <row r="8" spans="1:12" x14ac:dyDescent="0.25">
      <c r="A8" s="7" t="s">
        <v>4</v>
      </c>
      <c r="B8" s="3">
        <f>CEILING($E8*0.7,50)</f>
        <v>52300</v>
      </c>
      <c r="C8" s="3">
        <f>CEILING($E8*0.8,50)</f>
        <v>59800</v>
      </c>
      <c r="D8" s="3">
        <f>CEILING($E8*0.9,50)</f>
        <v>67250</v>
      </c>
      <c r="E8" s="9">
        <v>74700</v>
      </c>
      <c r="F8" s="3">
        <f>CEILING($E8*1.08,50)</f>
        <v>80700</v>
      </c>
      <c r="G8" s="3">
        <f>CEILING($E8*1.16,50)</f>
        <v>86700</v>
      </c>
      <c r="H8" s="3">
        <f>CEILING($E8*1.24,50)</f>
        <v>92650</v>
      </c>
      <c r="I8" s="3">
        <f>CEILING($E8*1.32,50)</f>
        <v>98650</v>
      </c>
    </row>
    <row r="9" spans="1:12" x14ac:dyDescent="0.25">
      <c r="A9" s="7" t="s">
        <v>5</v>
      </c>
      <c r="B9" s="3">
        <f>CEILING($E9*0.7,50)</f>
        <v>62800</v>
      </c>
      <c r="C9" s="3">
        <f>CEILING($E9*0.8,50)</f>
        <v>71750</v>
      </c>
      <c r="D9" s="3">
        <f>CEILING($E9*0.9,50)</f>
        <v>80750</v>
      </c>
      <c r="E9" s="4">
        <f>E8*1.2+30</f>
        <v>89670</v>
      </c>
      <c r="F9" s="3">
        <f>CEILING($E9*1.08,50)</f>
        <v>96850</v>
      </c>
      <c r="G9" s="3">
        <f>CEILING($E9*1.16,50)</f>
        <v>104050</v>
      </c>
      <c r="H9" s="3">
        <f>CEILING($E9*1.24,50)</f>
        <v>111200</v>
      </c>
      <c r="I9" s="3">
        <f>CEILING($E9*1.32,50)</f>
        <v>118400</v>
      </c>
    </row>
    <row r="10" spans="1:12" x14ac:dyDescent="0.25">
      <c r="A10" s="13">
        <v>2</v>
      </c>
      <c r="B10" s="3">
        <f>CEILING($E10*0.7,50)</f>
        <v>104600</v>
      </c>
      <c r="C10" s="3">
        <f>CEILING($E10*0.8,50)</f>
        <v>119550</v>
      </c>
      <c r="D10" s="3">
        <f>CEILING($E10*0.9,50)</f>
        <v>134500</v>
      </c>
      <c r="E10" s="4">
        <f>E8*2</f>
        <v>149400</v>
      </c>
      <c r="F10" s="3">
        <f>CEILING($E10*1.08,50)</f>
        <v>161400</v>
      </c>
      <c r="G10" s="3">
        <f>CEILING($E10*1.16,50)</f>
        <v>173350</v>
      </c>
      <c r="H10" s="3">
        <f>CEILING($E10*1.24,50)</f>
        <v>185300</v>
      </c>
      <c r="I10" s="3">
        <f>CEILING($E10*1.32,50)</f>
        <v>197250</v>
      </c>
    </row>
    <row r="11" spans="1:12" x14ac:dyDescent="0.25">
      <c r="A11" s="1" t="s">
        <v>6</v>
      </c>
    </row>
    <row r="12" spans="1:12" ht="78.75" customHeight="1" x14ac:dyDescent="0.25">
      <c r="A12" s="14" t="s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9" spans="9:9" x14ac:dyDescent="0.25">
      <c r="I19" s="2"/>
    </row>
  </sheetData>
  <mergeCells count="3">
    <mergeCell ref="A12:L12"/>
    <mergeCell ref="A1:I1"/>
    <mergeCell ref="B2:I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Greenville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Williamson</dc:creator>
  <cp:lastModifiedBy>Katy Davenport</cp:lastModifiedBy>
  <cp:lastPrinted>2016-11-08T19:09:24Z</cp:lastPrinted>
  <dcterms:created xsi:type="dcterms:W3CDTF">2016-08-09T14:26:32Z</dcterms:created>
  <dcterms:modified xsi:type="dcterms:W3CDTF">2022-06-24T13:26:16Z</dcterms:modified>
</cp:coreProperties>
</file>